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71\1 výzva\"/>
    </mc:Choice>
  </mc:AlternateContent>
  <xr:revisionPtr revIDLastSave="0" documentId="13_ncr:1_{9D79ADFD-C1BC-4215-9E9C-2DA190C50D2E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Q11" i="1" s="1"/>
  <c r="T7" i="1"/>
  <c r="P7" i="1"/>
  <c r="S7" i="1" l="1"/>
  <c r="R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<sst xmlns="http://schemas.openxmlformats.org/spreadsheetml/2006/main" count="42" uniqueCount="39">
  <si>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</si>
  <si>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</si>
  <si>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</si>
  <si>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</si>
  <si>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</si>
  <si>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</si>
  <si>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</si>
  <si>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</si>
  <si>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</si>
  <si>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</si>
  <si>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</si>
  <si>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</si>
  <si>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</si>
  <si>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</si>
  <si>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</si>
  <si>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</si>
  <si>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</si>
  <si>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</si>
  <si>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</si>
  <si>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</si>
  <si>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</si>
  <si>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</si>
  <si>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</si>
  <si>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</si>
  <si>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</si>
  <si>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</si>
  <si>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</si>
  <si>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</si>
  <si>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</si>
  <si>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</si>
  <si>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</si>
  <si>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</si>
  <si>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071 - 2022 </t>
  </si>
  <si>
    <t>Server "backup"</t>
  </si>
  <si>
    <t>Server "windows"</t>
  </si>
  <si>
    <t>Společná faktura</t>
  </si>
  <si>
    <t>Ing. Michal Švamberg,
Tel.: 607 036 055,
37763 2833</t>
  </si>
  <si>
    <t>Univerzitní 20, 
301 00 Plzeň,
Centrum informatizace a výpočetní techniky - Oddělení Infrasktrukturní služby,
místnost UI 403</t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</si>
  <si>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(III.)-071-2022.pdf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</si>
</sst>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M1" zoomScaleNormal="100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69.5703125" style="1" customWidth="1"/>
    <col min="7" max="7" width="26.140625" style="4" bestFit="1" customWidth="1"/>
    <col min="8" max="8" width="26.5703125" style="4" customWidth="1"/>
    <col min="9" max="9" width="24.7109375" style="4" customWidth="1"/>
    <col min="10" max="10" width="16" style="1" customWidth="1"/>
    <col min="11" max="11" width="27.28515625" style="5" hidden="1" customWidth="1"/>
    <col min="12" max="12" width="72.28515625" style="5" customWidth="1"/>
    <col min="13" max="13" width="26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70" t="s">
        <v>32</v>
      </c>
      <c r="C1" s="71"/>
      <c r="D1" s="7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97.5" customHeight="1" thickTop="1" x14ac:dyDescent="0.25">
      <c r="A7" s="20"/>
      <c r="B7" s="48">
        <v>1</v>
      </c>
      <c r="C7" s="49" t="s">
        <v>33</v>
      </c>
      <c r="D7" s="50">
        <v>4</v>
      </c>
      <c r="E7" s="51" t="s">
        <v>24</v>
      </c>
      <c r="F7" s="86" t="s">
        <v>38</v>
      </c>
      <c r="G7" s="99"/>
      <c r="H7" s="100"/>
      <c r="I7" s="74" t="s">
        <v>35</v>
      </c>
      <c r="J7" s="76" t="s">
        <v>30</v>
      </c>
      <c r="K7" s="78"/>
      <c r="L7" s="80" t="s">
        <v>38</v>
      </c>
      <c r="M7" s="82" t="s">
        <v>36</v>
      </c>
      <c r="N7" s="82" t="s">
        <v>37</v>
      </c>
      <c r="O7" s="84">
        <v>100</v>
      </c>
      <c r="P7" s="52">
        <f>D7*Q7</f>
        <v>1120000</v>
      </c>
      <c r="Q7" s="53">
        <v>280000</v>
      </c>
      <c r="R7" s="97"/>
      <c r="S7" s="54">
        <f>D7*R7</f>
        <v>0</v>
      </c>
      <c r="T7" s="55" t="str">
        <f t="shared" ref="T7" si="0">IF(ISNUMBER(R7), IF(R7&gt;Q7,"NEVYHOVUJE","VYHOVUJE")," ")</f>
        <v xml:space="preserve"> </v>
      </c>
      <c r="U7" s="66"/>
      <c r="V7" s="68" t="s">
        <v>11</v>
      </c>
    </row>
    <row r="8" spans="1:22" ht="97.5" customHeight="1" thickBot="1" x14ac:dyDescent="0.3">
      <c r="A8" s="20"/>
      <c r="B8" s="56">
        <v>2</v>
      </c>
      <c r="C8" s="57" t="s">
        <v>34</v>
      </c>
      <c r="D8" s="58">
        <v>1</v>
      </c>
      <c r="E8" s="59" t="s">
        <v>24</v>
      </c>
      <c r="F8" s="87"/>
      <c r="G8" s="101"/>
      <c r="H8" s="102"/>
      <c r="I8" s="75"/>
      <c r="J8" s="77"/>
      <c r="K8" s="79"/>
      <c r="L8" s="81"/>
      <c r="M8" s="83"/>
      <c r="N8" s="83"/>
      <c r="O8" s="85"/>
      <c r="P8" s="60">
        <f>D8*Q8</f>
        <v>440000</v>
      </c>
      <c r="Q8" s="61">
        <v>440000</v>
      </c>
      <c r="R8" s="98"/>
      <c r="S8" s="62">
        <f>D8*R8</f>
        <v>0</v>
      </c>
      <c r="T8" s="63" t="str">
        <f t="shared" ref="T8" si="1">IF(ISNUMBER(R8), IF(R8&gt;Q8,"NEVYHOVUJE","VYHOVUJE")," ")</f>
        <v xml:space="preserve"> </v>
      </c>
      <c r="U8" s="67"/>
      <c r="V8" s="69"/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5" t="s">
        <v>28</v>
      </c>
      <c r="C10" s="95"/>
      <c r="D10" s="95"/>
      <c r="E10" s="95"/>
      <c r="F10" s="95"/>
      <c r="G10" s="95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2" t="s">
        <v>10</v>
      </c>
      <c r="S10" s="93"/>
      <c r="T10" s="94"/>
      <c r="U10" s="24"/>
      <c r="V10" s="25"/>
    </row>
    <row r="11" spans="1:22" ht="50.45" customHeight="1" thickTop="1" thickBot="1" x14ac:dyDescent="0.3">
      <c r="B11" s="96" t="s">
        <v>26</v>
      </c>
      <c r="C11" s="96"/>
      <c r="D11" s="96"/>
      <c r="E11" s="96"/>
      <c r="F11" s="96"/>
      <c r="G11" s="96"/>
      <c r="H11" s="96"/>
      <c r="I11" s="26"/>
      <c r="L11" s="9"/>
      <c r="M11" s="9"/>
      <c r="N11" s="9"/>
      <c r="O11" s="27"/>
      <c r="P11" s="27"/>
      <c r="Q11" s="28">
        <f>SUM(P7:P8)</f>
        <v>1560000</v>
      </c>
      <c r="R11" s="89">
        <f>SUM(S7:S8)</f>
        <v>0</v>
      </c>
      <c r="S11" s="90"/>
      <c r="T11" s="91"/>
    </row>
    <row r="12" spans="1:22" ht="15.75" thickTop="1" x14ac:dyDescent="0.25">
      <c r="B12" s="88" t="s">
        <v>27</v>
      </c>
      <c r="C12" s="88"/>
      <c r="D12" s="88"/>
      <c r="E12" s="88"/>
      <c r="F12" s="88"/>
      <c r="G12" s="88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o7Ua2Ewnn65Q/XYXMTJETMiAYYbtmhhSZu/PWzQyvPHd6OIYQGzxjtBgjRF+bZibufZNTJOj+LQ88n3Ppn8C5A==" saltValue="Ax9jehceZ+BIwsyl3xdVYg==" spinCount="100000" sheet="1" objects="1" scenarios="1"/>
  <mergeCells count="17">
    <mergeCell ref="B12:G12"/>
    <mergeCell ref="R11:T11"/>
    <mergeCell ref="R10:T10"/>
    <mergeCell ref="B10:G10"/>
    <mergeCell ref="B11:H11"/>
    <mergeCell ref="U7:U8"/>
    <mergeCell ref="V7:V8"/>
    <mergeCell ref="B1:D1"/>
    <mergeCell ref="G5:H5"/>
    <mergeCell ref="I7:I8"/>
    <mergeCell ref="J7:J8"/>
    <mergeCell ref="K7:K8"/>
    <mergeCell ref="L7:L8"/>
    <mergeCell ref="M7:M8"/>
    <mergeCell ref="N7:N8"/>
    <mergeCell ref="O7:O8"/>
    <mergeCell ref="F7:F8"/>
  </mergeCells>
  <conditionalFormatting sqref="D7:D8 B7:B8">
    <cfRule type="containsBlanks" dxfId="7" priority="60">
      <formula>LEN(TRIM(B7))=0</formula>
    </cfRule>
  </conditionalFormatting>
  <conditionalFormatting sqref="B7:B8">
    <cfRule type="cellIs" dxfId="6" priority="57" operator="greaterThanOrEqual">
      <formula>1</formula>
    </cfRule>
  </conditionalFormatting>
  <conditionalFormatting sqref="T7:T8">
    <cfRule type="cellIs" dxfId="5" priority="44" operator="equal">
      <formula>"VYHOVUJE"</formula>
    </cfRule>
  </conditionalFormatting>
  <conditionalFormatting sqref="T7:T8">
    <cfRule type="cellIs" dxfId="4" priority="43" operator="equal">
      <formula>"NEVYHOVUJE"</formula>
    </cfRule>
  </conditionalFormatting>
  <conditionalFormatting sqref="G7:H8 R7:R8">
    <cfRule type="containsBlanks" dxfId="3" priority="37">
      <formula>LEN(TRIM(G7))=0</formula>
    </cfRule>
  </conditionalFormatting>
  <conditionalFormatting sqref="G7:H8 R7:R8">
    <cfRule type="notContainsBlanks" dxfId="2" priority="35">
      <formula>LEN(TRIM(G7))&gt;0</formula>
    </cfRule>
  </conditionalFormatting>
  <conditionalFormatting sqref="G7:H8 R7:R8">
    <cfRule type="notContainsBlanks" dxfId="1" priority="34">
      <formula>LEN(TRIM(G7))&gt;0</formula>
    </cfRule>
  </conditionalFormatting>
  <conditionalFormatting sqref="G7:H8">
    <cfRule type="notContainsBlanks" dxfId="0" priority="33">
      <formula>LEN(TRIM(G7))&gt;0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73FF8894-BCEA-4CA6-AB71-324C51FA7181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2022-07-14T10:34:47Z</cp:lastPrinted>
  <dcterms:created xsi:type="dcterms:W3CDTF">2014-03-05T12:43:32Z</dcterms:created>
  <dcterms:modified xsi:type="dcterms:W3CDTF">2022-07-14T11:20:04Z</dcterms:modified>
</cp:coreProperties>
</file>